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walls\Documents\IgCC\2018 IgCC\IgCC User's Manual\Final Drafts\"/>
    </mc:Choice>
  </mc:AlternateContent>
  <xr:revisionPtr revIDLastSave="0" documentId="8_{E6D2D6BB-ECD5-4B59-9C82-331CEA8CD688}" xr6:coauthVersionLast="43" xr6:coauthVersionMax="43" xr10:uidLastSave="{00000000-0000-0000-0000-000000000000}"/>
  <bookViews>
    <workbookView xWindow="-80" yWindow="-80" windowWidth="19360" windowHeight="10360" tabRatio="886" xr2:uid="{00000000-000D-0000-FFFF-FFFF00000000}"/>
  </bookViews>
  <sheets>
    <sheet name="9.4.1.1 Recycled Content" sheetId="9" r:id="rId1"/>
  </sheets>
  <externalReferences>
    <externalReference r:id="rId2"/>
    <externalReference r:id="rId3"/>
    <externalReference r:id="rId4"/>
  </externalReferences>
  <definedNames>
    <definedName name="Block" localSheetId="0">#REF!</definedName>
    <definedName name="Block">#REF!</definedName>
    <definedName name="CasinoDate">'[1]Job Totals'!$F$3</definedName>
    <definedName name="CasinoDec">'[1]Job Totals'!$F$3</definedName>
    <definedName name="DateWorked">'[2]Job Totals'!$F$5</definedName>
    <definedName name="Job" localSheetId="0">#REF!</definedName>
    <definedName name="Job">#REF!</definedName>
    <definedName name="joblist" localSheetId="0">#REF!</definedName>
    <definedName name="joblist">#REF!</definedName>
    <definedName name="NewDate">'[1]Job Totals'!$F$3</definedName>
    <definedName name="_xlnm.Print_Area" localSheetId="0">'9.4.1.1 Recycled Content'!$A$1:$J$33</definedName>
    <definedName name="Project" localSheetId="0">#REF!</definedName>
    <definedName name="Project">#REF!</definedName>
    <definedName name="ReportDate">'[3]Job Totals'!$F$3</definedName>
    <definedName name="TotalsByJob" localSheetId="0">#REF!</definedName>
    <definedName name="TotalsByJob">#REF!</definedName>
    <definedName name="Vendor" localSheetId="0">#REF!</definedName>
    <definedName name="Vendor">#REF!</definedName>
    <definedName name="VendorList" localSheetId="0">#REF!</definedName>
    <definedName name="VendorL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7" i="9" l="1"/>
  <c r="H26" i="9"/>
  <c r="H25" i="9"/>
  <c r="H24" i="9"/>
  <c r="H23" i="9"/>
  <c r="H22" i="9"/>
  <c r="H21" i="9"/>
  <c r="D17" i="9"/>
  <c r="H16" i="9"/>
  <c r="H15" i="9"/>
  <c r="H14" i="9"/>
  <c r="H13" i="9"/>
  <c r="H12" i="9"/>
  <c r="H11" i="9"/>
  <c r="H10" i="9"/>
  <c r="H9" i="9"/>
  <c r="H8" i="9"/>
  <c r="H7" i="9"/>
  <c r="D3" i="9"/>
  <c r="H17" i="9" l="1"/>
  <c r="H28" i="9"/>
  <c r="G31" i="9" s="1"/>
  <c r="G32" i="9" s="1"/>
  <c r="E32" i="9" s="1"/>
</calcChain>
</file>

<file path=xl/sharedStrings.xml><?xml version="1.0" encoding="utf-8"?>
<sst xmlns="http://schemas.openxmlformats.org/spreadsheetml/2006/main" count="35" uniqueCount="34">
  <si>
    <t>Total Construction Cost</t>
  </si>
  <si>
    <t>Default Total Materials Cost</t>
  </si>
  <si>
    <t>Vendor</t>
  </si>
  <si>
    <t>Product Cost</t>
  </si>
  <si>
    <t>% Post-Consumer</t>
  </si>
  <si>
    <t>% Pre-Consumer</t>
  </si>
  <si>
    <t>Recycled Content Value</t>
  </si>
  <si>
    <t>Recycled Content Information Source</t>
  </si>
  <si>
    <t>Product Cost Subtotal</t>
  </si>
  <si>
    <t>Directions:</t>
  </si>
  <si>
    <t>Enter in the total construction cost of the building project.</t>
  </si>
  <si>
    <t>The total materials costs is 45% of the total construction cost OR enter in the actual cost of materials in the building project.</t>
  </si>
  <si>
    <t>Example</t>
  </si>
  <si>
    <t>Percent Recycled Content Value</t>
  </si>
  <si>
    <t>Name of Product with Recycled Content</t>
  </si>
  <si>
    <t>Salvaged Product</t>
  </si>
  <si>
    <t>Cost of Salvaged Product</t>
  </si>
  <si>
    <t>Cost of Comparable Alternative Product</t>
  </si>
  <si>
    <t>Salvaged Material Value</t>
  </si>
  <si>
    <t>Salvaged Material Information Source</t>
  </si>
  <si>
    <t>Total Recycled Content and Salvaged Material Value</t>
  </si>
  <si>
    <t>Total</t>
  </si>
  <si>
    <t>Structural Steel</t>
  </si>
  <si>
    <r>
      <t xml:space="preserve">Enter in Product, Vendor, Product Cost as delivered to the project site, % of Post-Consumer and % Pre-Consumer recycled content (as determined by weight), and Information Source.
</t>
    </r>
    <r>
      <rPr>
        <i/>
        <sz val="9"/>
        <color indexed="8"/>
        <rFont val="Arial"/>
        <family val="2"/>
      </rPr>
      <t xml:space="preserve">Note: The recycled fraction of the material in an assembly shall then be multiplied by the cost of assembly to determine its contribution to the 10% requirement.
</t>
    </r>
    <r>
      <rPr>
        <sz val="9"/>
        <color indexed="8"/>
        <rFont val="Arial"/>
        <family val="2"/>
      </rPr>
      <t>Recycled Content Value is calculated as the sum of post-consumer recycled content plus one-half of the pre-consumer recycled content.</t>
    </r>
  </si>
  <si>
    <t>Enter the description of theproduct or assembly, the cost paid for the salvaged material and/or the cost of equivalent new products or assemblies.</t>
  </si>
  <si>
    <t>The spreadsheet will select the greater of the cost paid or the equivalent cost of the product or assembly for use in the calculation.</t>
  </si>
  <si>
    <t>Document from where the equivalent cost was determined.</t>
  </si>
  <si>
    <t>Total of recycled content contribution.</t>
  </si>
  <si>
    <t>Total of salvaged material contribution</t>
  </si>
  <si>
    <t>If percentage of cobined recycled and salvaged value is &gt;=10% of the total materials cost in the building project, the requirement is met and the project "Complies."</t>
  </si>
  <si>
    <t>GHI Steel Farbicators</t>
  </si>
  <si>
    <t>Nucor-Yamato</t>
  </si>
  <si>
    <t>Wood Doors</t>
  </si>
  <si>
    <t>Door catalog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</si>
</sst>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%"/>
    <numFmt numFmtId="165" formatCode="[$-409]mmmm\-yy;@"/>
    <numFmt numFmtId="166" formatCode="&quot;$&quot;#,##0"/>
    <numFmt numFmtId="167" formatCode="&quot;$&quot;#,##0.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i/>
      <sz val="10"/>
      <color indexed="8"/>
      <name val="Arial"/>
      <family val="2"/>
    </font>
    <font>
      <b/>
      <i/>
      <u/>
      <sz val="10"/>
      <name val="Arial"/>
      <family val="2"/>
    </font>
    <font>
      <b/>
      <u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i/>
      <sz val="9"/>
      <color indexed="8"/>
      <name val="Arial"/>
      <family val="2"/>
    </font>
    <font>
      <b/>
      <i/>
      <sz val="9"/>
      <color indexed="8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6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2" applyFont="1" applyBorder="1"/>
    <xf numFmtId="0" fontId="2" fillId="0" borderId="0" xfId="2" applyFont="1" applyAlignment="1"/>
    <xf numFmtId="0" fontId="2" fillId="0" borderId="0" xfId="2" applyFont="1"/>
    <xf numFmtId="0" fontId="2" fillId="0" borderId="0" xfId="2" applyFont="1" applyAlignment="1">
      <alignment horizontal="center"/>
    </xf>
    <xf numFmtId="165" fontId="2" fillId="0" borderId="1" xfId="2" applyNumberFormat="1" applyFont="1" applyBorder="1" applyAlignment="1"/>
    <xf numFmtId="0" fontId="3" fillId="2" borderId="2" xfId="2" applyFont="1" applyFill="1" applyBorder="1" applyAlignment="1">
      <alignment horizontal="center" vertical="top" wrapText="1"/>
    </xf>
    <xf numFmtId="0" fontId="3" fillId="2" borderId="3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top" wrapText="1"/>
    </xf>
    <xf numFmtId="3" fontId="3" fillId="2" borderId="5" xfId="2" applyNumberFormat="1" applyFont="1" applyFill="1" applyBorder="1" applyAlignment="1">
      <alignment horizontal="center" vertical="top" wrapText="1"/>
    </xf>
    <xf numFmtId="166" fontId="2" fillId="2" borderId="6" xfId="2" applyNumberFormat="1" applyFont="1" applyFill="1" applyBorder="1"/>
    <xf numFmtId="0" fontId="3" fillId="2" borderId="4" xfId="2" applyFont="1" applyFill="1" applyBorder="1"/>
    <xf numFmtId="166" fontId="2" fillId="2" borderId="4" xfId="2" applyNumberFormat="1" applyFont="1" applyFill="1" applyBorder="1"/>
    <xf numFmtId="166" fontId="2" fillId="2" borderId="0" xfId="2" applyNumberFormat="1" applyFont="1" applyFill="1" applyBorder="1"/>
    <xf numFmtId="166" fontId="2" fillId="2" borderId="4" xfId="2" applyNumberFormat="1" applyFont="1" applyFill="1" applyBorder="1" applyAlignment="1">
      <alignment horizontal="center"/>
    </xf>
    <xf numFmtId="166" fontId="2" fillId="2" borderId="7" xfId="2" applyNumberFormat="1" applyFont="1" applyFill="1" applyBorder="1"/>
    <xf numFmtId="9" fontId="2" fillId="2" borderId="7" xfId="2" applyNumberFormat="1" applyFont="1" applyFill="1" applyBorder="1" applyAlignment="1">
      <alignment horizontal="right"/>
    </xf>
    <xf numFmtId="166" fontId="3" fillId="2" borderId="6" xfId="2" applyNumberFormat="1" applyFont="1" applyFill="1" applyBorder="1"/>
    <xf numFmtId="167" fontId="3" fillId="2" borderId="8" xfId="2" applyNumberFormat="1" applyFont="1" applyFill="1" applyBorder="1"/>
    <xf numFmtId="166" fontId="3" fillId="2" borderId="0" xfId="2" applyNumberFormat="1" applyFont="1" applyFill="1" applyBorder="1"/>
    <xf numFmtId="167" fontId="3" fillId="2" borderId="0" xfId="2" applyNumberFormat="1" applyFont="1" applyFill="1" applyBorder="1"/>
    <xf numFmtId="9" fontId="3" fillId="2" borderId="9" xfId="2" applyNumberFormat="1" applyFont="1" applyFill="1" applyBorder="1" applyAlignment="1">
      <alignment horizontal="center"/>
    </xf>
    <xf numFmtId="166" fontId="3" fillId="2" borderId="7" xfId="2" applyNumberFormat="1" applyFont="1" applyFill="1" applyBorder="1" applyAlignment="1">
      <alignment horizontal="right"/>
    </xf>
    <xf numFmtId="0" fontId="3" fillId="2" borderId="4" xfId="2" applyFont="1" applyFill="1" applyBorder="1" applyAlignment="1">
      <alignment horizontal="right" vertical="center"/>
    </xf>
    <xf numFmtId="166" fontId="2" fillId="2" borderId="4" xfId="2" applyNumberFormat="1" applyFont="1" applyFill="1" applyBorder="1" applyAlignment="1">
      <alignment horizontal="right" vertical="center"/>
    </xf>
    <xf numFmtId="166" fontId="2" fillId="2" borderId="0" xfId="2" applyNumberFormat="1" applyFont="1" applyFill="1" applyBorder="1" applyAlignment="1">
      <alignment horizontal="right"/>
    </xf>
    <xf numFmtId="9" fontId="2" fillId="2" borderId="0" xfId="2" applyNumberFormat="1" applyFont="1" applyFill="1" applyBorder="1" applyAlignment="1">
      <alignment horizontal="center"/>
    </xf>
    <xf numFmtId="166" fontId="2" fillId="2" borderId="7" xfId="2" applyNumberFormat="1" applyFont="1" applyFill="1" applyBorder="1" applyAlignment="1">
      <alignment horizontal="right"/>
    </xf>
    <xf numFmtId="166" fontId="3" fillId="2" borderId="10" xfId="2" applyNumberFormat="1" applyFont="1" applyFill="1" applyBorder="1"/>
    <xf numFmtId="0" fontId="3" fillId="2" borderId="1" xfId="2" applyFont="1" applyFill="1" applyBorder="1" applyAlignment="1">
      <alignment horizontal="right"/>
    </xf>
    <xf numFmtId="166" fontId="3" fillId="2" borderId="11" xfId="2" applyNumberFormat="1" applyFont="1" applyFill="1" applyBorder="1"/>
    <xf numFmtId="166" fontId="3" fillId="2" borderId="1" xfId="2" applyNumberFormat="1" applyFont="1" applyFill="1" applyBorder="1"/>
    <xf numFmtId="9" fontId="3" fillId="2" borderId="11" xfId="2" applyNumberFormat="1" applyFont="1" applyFill="1" applyBorder="1" applyAlignment="1">
      <alignment horizontal="center"/>
    </xf>
    <xf numFmtId="166" fontId="3" fillId="2" borderId="12" xfId="2" applyNumberFormat="1" applyFont="1" applyFill="1" applyBorder="1" applyAlignment="1">
      <alignment horizontal="right"/>
    </xf>
    <xf numFmtId="0" fontId="5" fillId="0" borderId="0" xfId="0" applyFont="1"/>
    <xf numFmtId="0" fontId="2" fillId="2" borderId="13" xfId="2" applyFont="1" applyFill="1" applyBorder="1" applyProtection="1">
      <protection locked="0"/>
    </xf>
    <xf numFmtId="167" fontId="2" fillId="2" borderId="14" xfId="1" applyNumberFormat="1" applyFont="1" applyFill="1" applyBorder="1" applyProtection="1">
      <protection locked="0"/>
    </xf>
    <xf numFmtId="0" fontId="2" fillId="2" borderId="13" xfId="2" applyFont="1" applyFill="1" applyBorder="1" applyAlignment="1" applyProtection="1">
      <alignment wrapText="1"/>
      <protection locked="0"/>
    </xf>
    <xf numFmtId="164" fontId="2" fillId="2" borderId="14" xfId="4" applyNumberFormat="1" applyFont="1" applyFill="1" applyBorder="1" applyAlignment="1" applyProtection="1">
      <alignment horizontal="center" vertical="center"/>
      <protection locked="0"/>
    </xf>
    <xf numFmtId="164" fontId="2" fillId="2" borderId="14" xfId="1" applyNumberFormat="1" applyFont="1" applyFill="1" applyBorder="1" applyAlignment="1" applyProtection="1">
      <alignment horizontal="center"/>
      <protection locked="0"/>
    </xf>
    <xf numFmtId="167" fontId="2" fillId="2" borderId="14" xfId="1" applyNumberFormat="1" applyFont="1" applyFill="1" applyBorder="1" applyAlignment="1" applyProtection="1">
      <alignment horizontal="right"/>
      <protection locked="0"/>
    </xf>
    <xf numFmtId="167" fontId="2" fillId="0" borderId="15" xfId="1" applyNumberFormat="1" applyFont="1" applyFill="1" applyBorder="1" applyAlignment="1" applyProtection="1">
      <alignment horizontal="right"/>
      <protection locked="0"/>
    </xf>
    <xf numFmtId="167" fontId="2" fillId="0" borderId="16" xfId="1" applyNumberFormat="1" applyFont="1" applyFill="1" applyBorder="1" applyAlignment="1" applyProtection="1">
      <alignment horizontal="right"/>
      <protection locked="0"/>
    </xf>
    <xf numFmtId="3" fontId="3" fillId="2" borderId="3" xfId="2" applyNumberFormat="1" applyFont="1" applyFill="1" applyBorder="1" applyAlignment="1">
      <alignment horizontal="center" vertical="center" wrapText="1"/>
    </xf>
    <xf numFmtId="0" fontId="8" fillId="0" borderId="0" xfId="2" applyFont="1" applyAlignment="1"/>
    <xf numFmtId="0" fontId="7" fillId="0" borderId="0" xfId="0" applyFont="1" applyAlignment="1"/>
    <xf numFmtId="0" fontId="7" fillId="0" borderId="0" xfId="0" applyFont="1" applyAlignment="1">
      <alignment wrapText="1"/>
    </xf>
    <xf numFmtId="0" fontId="0" fillId="0" borderId="0" xfId="0" applyAlignment="1"/>
    <xf numFmtId="0" fontId="2" fillId="2" borderId="14" xfId="4" applyNumberFormat="1" applyFont="1" applyFill="1" applyBorder="1" applyAlignment="1" applyProtection="1">
      <alignment horizontal="left" vertical="center"/>
      <protection locked="0"/>
    </xf>
    <xf numFmtId="0" fontId="9" fillId="0" borderId="0" xfId="2" applyFont="1" applyAlignment="1"/>
    <xf numFmtId="0" fontId="10" fillId="0" borderId="0" xfId="0" applyFont="1"/>
    <xf numFmtId="0" fontId="11" fillId="0" borderId="0" xfId="2" applyFont="1"/>
    <xf numFmtId="0" fontId="10" fillId="0" borderId="0" xfId="0" applyFont="1" applyAlignment="1">
      <alignment horizontal="left"/>
    </xf>
    <xf numFmtId="0" fontId="12" fillId="0" borderId="6" xfId="0" applyFont="1" applyBorder="1" applyAlignment="1"/>
    <xf numFmtId="0" fontId="12" fillId="0" borderId="0" xfId="0" applyFont="1"/>
    <xf numFmtId="0" fontId="12" fillId="0" borderId="0" xfId="0" applyFont="1" applyAlignment="1"/>
    <xf numFmtId="0" fontId="14" fillId="0" borderId="6" xfId="0" applyFont="1" applyBorder="1" applyAlignment="1" applyProtection="1">
      <alignment wrapText="1"/>
      <protection locked="0"/>
    </xf>
    <xf numFmtId="0" fontId="3" fillId="2" borderId="0" xfId="2" applyFont="1" applyFill="1" applyBorder="1" applyAlignment="1">
      <alignment horizontal="right"/>
    </xf>
    <xf numFmtId="9" fontId="3" fillId="2" borderId="0" xfId="2" applyNumberFormat="1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 wrapText="1"/>
    </xf>
    <xf numFmtId="167" fontId="3" fillId="2" borderId="1" xfId="2" applyNumberFormat="1" applyFont="1" applyFill="1" applyBorder="1" applyAlignment="1">
      <alignment horizontal="center" wrapText="1"/>
    </xf>
    <xf numFmtId="0" fontId="3" fillId="2" borderId="14" xfId="2" applyFont="1" applyFill="1" applyBorder="1" applyAlignment="1">
      <alignment horizontal="right"/>
    </xf>
    <xf numFmtId="167" fontId="3" fillId="2" borderId="14" xfId="2" applyNumberFormat="1" applyFont="1" applyFill="1" applyBorder="1"/>
    <xf numFmtId="167" fontId="3" fillId="2" borderId="1" xfId="2" applyNumberFormat="1" applyFont="1" applyFill="1" applyBorder="1"/>
    <xf numFmtId="9" fontId="3" fillId="2" borderId="1" xfId="2" applyNumberFormat="1" applyFont="1" applyFill="1" applyBorder="1" applyAlignment="1">
      <alignment horizontal="center" wrapText="1"/>
    </xf>
    <xf numFmtId="167" fontId="2" fillId="2" borderId="14" xfId="2" applyNumberFormat="1" applyFont="1" applyFill="1" applyBorder="1"/>
    <xf numFmtId="9" fontId="2" fillId="2" borderId="14" xfId="2" applyNumberFormat="1" applyFont="1" applyFill="1" applyBorder="1" applyAlignment="1">
      <alignment horizontal="center"/>
    </xf>
    <xf numFmtId="167" fontId="2" fillId="2" borderId="14" xfId="2" applyNumberFormat="1" applyFont="1" applyFill="1" applyBorder="1" applyAlignment="1">
      <alignment horizontal="right"/>
    </xf>
    <xf numFmtId="0" fontId="2" fillId="2" borderId="14" xfId="2" applyFont="1" applyFill="1" applyBorder="1" applyAlignment="1">
      <alignment horizontal="left"/>
    </xf>
    <xf numFmtId="9" fontId="2" fillId="2" borderId="14" xfId="2" applyNumberFormat="1" applyFont="1" applyFill="1" applyBorder="1" applyAlignment="1">
      <alignment horizontal="left"/>
    </xf>
    <xf numFmtId="0" fontId="10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15" fillId="2" borderId="13" xfId="2" applyFont="1" applyFill="1" applyBorder="1" applyAlignment="1">
      <alignment horizontal="left" vertical="center" wrapText="1"/>
    </xf>
    <xf numFmtId="0" fontId="15" fillId="2" borderId="17" xfId="2" applyFont="1" applyFill="1" applyBorder="1" applyAlignment="1">
      <alignment horizontal="left" vertical="center" wrapText="1"/>
    </xf>
    <xf numFmtId="0" fontId="15" fillId="2" borderId="18" xfId="2" applyFont="1" applyFill="1" applyBorder="1" applyAlignment="1">
      <alignment horizontal="left" vertical="center" wrapText="1"/>
    </xf>
    <xf numFmtId="166" fontId="4" fillId="2" borderId="19" xfId="2" applyNumberFormat="1" applyFont="1" applyFill="1" applyBorder="1" applyAlignment="1">
      <alignment horizontal="center" vertical="center" wrapText="1"/>
    </xf>
    <xf numFmtId="166" fontId="4" fillId="2" borderId="20" xfId="2" applyNumberFormat="1" applyFont="1" applyFill="1" applyBorder="1" applyAlignment="1">
      <alignment horizontal="center" vertical="center" wrapText="1"/>
    </xf>
    <xf numFmtId="164" fontId="3" fillId="2" borderId="13" xfId="4" applyNumberFormat="1" applyFont="1" applyFill="1" applyBorder="1" applyAlignment="1">
      <alignment horizontal="center" vertical="center"/>
    </xf>
    <xf numFmtId="164" fontId="3" fillId="2" borderId="17" xfId="4" applyNumberFormat="1" applyFont="1" applyFill="1" applyBorder="1" applyAlignment="1">
      <alignment horizontal="center" vertical="center"/>
    </xf>
    <xf numFmtId="164" fontId="3" fillId="2" borderId="18" xfId="4" applyNumberFormat="1" applyFont="1" applyFill="1" applyBorder="1" applyAlignment="1">
      <alignment horizontal="center" vertical="center"/>
    </xf>
    <xf numFmtId="0" fontId="3" fillId="2" borderId="21" xfId="2" applyFont="1" applyFill="1" applyBorder="1" applyAlignment="1">
      <alignment horizontal="center" vertical="center"/>
    </xf>
    <xf numFmtId="0" fontId="3" fillId="2" borderId="22" xfId="2" applyFont="1" applyFill="1" applyBorder="1" applyAlignment="1">
      <alignment horizontal="center" vertical="center"/>
    </xf>
    <xf numFmtId="0" fontId="3" fillId="2" borderId="23" xfId="2" applyFont="1" applyFill="1" applyBorder="1" applyAlignment="1">
      <alignment horizontal="center"/>
    </xf>
    <xf numFmtId="0" fontId="3" fillId="2" borderId="24" xfId="2" applyFont="1" applyFill="1" applyBorder="1" applyAlignment="1">
      <alignment horizontal="center"/>
    </xf>
    <xf numFmtId="0" fontId="3" fillId="2" borderId="11" xfId="2" applyFont="1" applyFill="1" applyBorder="1" applyAlignment="1">
      <alignment horizontal="right"/>
    </xf>
    <xf numFmtId="167" fontId="3" fillId="2" borderId="13" xfId="1" applyNumberFormat="1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</cellXfs>
  <cellStyles count="5">
    <cellStyle name="Currency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Per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HFILE\comm%20data\Users\gdecarlo\AppData\Local\Microsoft\Windows\Temporary%20Internet%20Files\Content.Outlook\L1SWBX79\Calculator%20DECEMBER%202008%201%2026%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HFILE\comm%20data\USGBC\Green%20Sheet\Calculators\August%202008\Calculators\July%202008\080804%20Calculator%20June%20PB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HFILE\comm%20data\Users\rgaylord\AppData\Local\Microsoft\Windows\Temporary%20Internet%20Files\Content.Outlook\HL5VGOXH\Calculator%20NOVEMBER%202008_GM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Project"/>
      <sheetName val="Aria"/>
      <sheetName val="Casino"/>
      <sheetName val="Vdara"/>
      <sheetName val="Showroom"/>
      <sheetName val="Convention"/>
      <sheetName val="Mandarin"/>
      <sheetName val="Harmon"/>
      <sheetName val="Crystals"/>
      <sheetName val="Veer"/>
      <sheetName val="CentralPlant"/>
      <sheetName val="BlockD"/>
      <sheetName val="GSSubmittals"/>
      <sheetName val="Vendor"/>
      <sheetName val="Summary"/>
      <sheetName val="TbBO"/>
      <sheetName val="GMPdata"/>
      <sheetName val="Job Totals"/>
      <sheetName val="Notes"/>
      <sheetName val="Delet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">
          <cell r="F3">
            <v>39812</v>
          </cell>
        </row>
      </sheetData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Project"/>
      <sheetName val="Aria"/>
      <sheetName val="Casino"/>
      <sheetName val="Vdara"/>
      <sheetName val="Showroom"/>
      <sheetName val="Convention"/>
      <sheetName val="Mandarin"/>
      <sheetName val="Harmon"/>
      <sheetName val="Crystals"/>
      <sheetName val="Veer"/>
      <sheetName val="CentralPlant"/>
      <sheetName val="BlockD"/>
      <sheetName val="GSSubmittals"/>
      <sheetName val="Summary"/>
      <sheetName val="TbBO"/>
      <sheetName val="GMPdata"/>
      <sheetName val="Notes"/>
      <sheetName val="Vendor"/>
      <sheetName val="Job Totals"/>
      <sheetName val="Delet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F5">
            <v>39703</v>
          </cell>
        </row>
      </sheetData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Project"/>
      <sheetName val="Aria"/>
      <sheetName val="Casino"/>
      <sheetName val="Vdara"/>
      <sheetName val="Showroom"/>
      <sheetName val="Convention"/>
      <sheetName val="Mandarin"/>
      <sheetName val="Harmon"/>
      <sheetName val="Crystals"/>
      <sheetName val="Veer"/>
      <sheetName val="CentralPlant"/>
      <sheetName val="BlockD"/>
      <sheetName val="GSSubmittals"/>
      <sheetName val="Summary"/>
      <sheetName val="TbBO"/>
      <sheetName val="GMPdata"/>
      <sheetName val="Notes"/>
      <sheetName val="Vendor"/>
      <sheetName val="Job Totals"/>
      <sheetName val="Delet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F3">
            <v>39782</v>
          </cell>
        </row>
      </sheetData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4"/>
  <sheetViews>
    <sheetView tabSelected="1" zoomScaleNormal="100" workbookViewId="0">
      <selection activeCell="G21" sqref="G21"/>
    </sheetView>
  </sheetViews>
  <sheetFormatPr defaultColWidth="9.140625" defaultRowHeight="14.25" x14ac:dyDescent="0.2"/>
  <cols>
    <col min="1" max="1" width="1.85546875" style="35" customWidth="1"/>
    <col min="2" max="2" width="26.140625" style="35" customWidth="1"/>
    <col min="3" max="3" width="22.28515625" style="35" customWidth="1"/>
    <col min="4" max="4" width="20.85546875" style="35" customWidth="1"/>
    <col min="5" max="5" width="3.5703125" style="35" customWidth="1"/>
    <col min="6" max="6" width="11.5703125" style="35" customWidth="1"/>
    <col min="7" max="7" width="11.42578125" style="35" customWidth="1"/>
    <col min="8" max="8" width="18.28515625" style="35" customWidth="1"/>
    <col min="9" max="9" width="21.85546875" style="35" customWidth="1"/>
    <col min="10" max="10" width="1.85546875" style="1" customWidth="1"/>
    <col min="11" max="11" width="124.5703125" style="51" customWidth="1"/>
    <col min="12" max="16" width="9.140625" style="35"/>
    <col min="17" max="17" width="35.42578125" style="35" customWidth="1"/>
    <col min="18" max="16384" width="9.140625" style="35"/>
  </cols>
  <sheetData>
    <row r="1" spans="1:17" ht="15" thickBot="1" x14ac:dyDescent="0.25">
      <c r="A1" s="1"/>
      <c r="B1" s="2"/>
      <c r="C1" s="2"/>
      <c r="D1" s="1"/>
      <c r="E1" s="1"/>
      <c r="F1" s="3"/>
      <c r="G1" s="3"/>
      <c r="H1" s="3"/>
      <c r="I1" s="4"/>
      <c r="K1" s="50" t="s">
        <v>9</v>
      </c>
      <c r="L1" s="45"/>
      <c r="M1" s="45"/>
      <c r="N1" s="45"/>
      <c r="O1" s="45"/>
      <c r="P1" s="45"/>
      <c r="Q1" s="45"/>
    </row>
    <row r="2" spans="1:17" ht="15" x14ac:dyDescent="0.2">
      <c r="A2" s="1"/>
      <c r="B2" s="82" t="s">
        <v>0</v>
      </c>
      <c r="C2" s="83"/>
      <c r="D2" s="42">
        <v>1000000</v>
      </c>
      <c r="E2" s="1"/>
      <c r="F2" s="3"/>
      <c r="G2" s="3"/>
      <c r="H2" s="3"/>
      <c r="I2" s="4"/>
      <c r="K2" s="56" t="s">
        <v>10</v>
      </c>
      <c r="L2" s="46"/>
      <c r="M2" s="46"/>
      <c r="N2" s="46"/>
      <c r="O2" s="46"/>
      <c r="P2" s="46"/>
      <c r="Q2" s="46"/>
    </row>
    <row r="3" spans="1:17" ht="15.75" thickBot="1" x14ac:dyDescent="0.3">
      <c r="A3" s="1"/>
      <c r="B3" s="84" t="s">
        <v>1</v>
      </c>
      <c r="C3" s="85"/>
      <c r="D3" s="43">
        <f>D2*0.45</f>
        <v>450000</v>
      </c>
      <c r="E3" s="1"/>
      <c r="F3" s="3"/>
      <c r="G3" s="3"/>
      <c r="H3" s="3"/>
      <c r="I3" s="4"/>
      <c r="K3" s="56" t="s">
        <v>11</v>
      </c>
      <c r="L3" s="46"/>
      <c r="M3" s="46"/>
      <c r="N3" s="46"/>
      <c r="O3" s="46"/>
      <c r="P3" s="46"/>
      <c r="Q3" s="46"/>
    </row>
    <row r="4" spans="1:17" ht="15" thickBot="1" x14ac:dyDescent="0.25">
      <c r="A4" s="1"/>
      <c r="B4" s="5"/>
      <c r="C4" s="5"/>
      <c r="D4" s="5"/>
      <c r="E4" s="1"/>
      <c r="F4" s="3"/>
      <c r="G4" s="3"/>
      <c r="H4" s="3"/>
      <c r="I4" s="4"/>
      <c r="K4" s="72" t="s">
        <v>23</v>
      </c>
    </row>
    <row r="5" spans="1:17" ht="42" customHeight="1" thickBot="1" x14ac:dyDescent="0.25">
      <c r="A5" s="6"/>
      <c r="B5" s="8" t="s">
        <v>14</v>
      </c>
      <c r="C5" s="7" t="s">
        <v>2</v>
      </c>
      <c r="D5" s="8" t="s">
        <v>3</v>
      </c>
      <c r="E5" s="9"/>
      <c r="F5" s="44" t="s">
        <v>4</v>
      </c>
      <c r="G5" s="44" t="s">
        <v>5</v>
      </c>
      <c r="H5" s="44" t="s">
        <v>6</v>
      </c>
      <c r="I5" s="44" t="s">
        <v>7</v>
      </c>
      <c r="J5" s="10"/>
      <c r="K5" s="73"/>
      <c r="L5" s="47"/>
      <c r="M5" s="47"/>
      <c r="N5" s="47"/>
      <c r="O5" s="47"/>
      <c r="P5" s="47"/>
      <c r="Q5" s="47"/>
    </row>
    <row r="6" spans="1:17" ht="15" x14ac:dyDescent="0.25">
      <c r="A6" s="11"/>
      <c r="B6" s="12"/>
      <c r="C6" s="12"/>
      <c r="D6" s="13"/>
      <c r="E6" s="14"/>
      <c r="F6" s="13"/>
      <c r="G6" s="13"/>
      <c r="H6" s="13"/>
      <c r="I6" s="15"/>
      <c r="J6" s="16"/>
      <c r="K6" s="54"/>
      <c r="L6" s="47"/>
      <c r="M6" s="47"/>
      <c r="N6" s="47"/>
      <c r="O6" s="47"/>
      <c r="P6" s="47"/>
      <c r="Q6" s="47"/>
    </row>
    <row r="7" spans="1:17" ht="15" x14ac:dyDescent="0.25">
      <c r="A7" s="11"/>
      <c r="B7" s="36" t="s">
        <v>22</v>
      </c>
      <c r="C7" s="36" t="s">
        <v>30</v>
      </c>
      <c r="D7" s="37">
        <v>110000</v>
      </c>
      <c r="E7" s="14"/>
      <c r="F7" s="39">
        <v>0.19500000000000001</v>
      </c>
      <c r="G7" s="40">
        <v>0.69</v>
      </c>
      <c r="H7" s="41">
        <f>(F7*D7)+(0.5*(G7*D7))</f>
        <v>59400</v>
      </c>
      <c r="I7" s="49" t="s">
        <v>31</v>
      </c>
      <c r="J7" s="17"/>
      <c r="K7" s="57" t="s">
        <v>12</v>
      </c>
      <c r="L7" s="48"/>
      <c r="M7" s="48"/>
      <c r="N7" s="48"/>
      <c r="O7" s="48"/>
      <c r="P7" s="48"/>
      <c r="Q7" s="48"/>
    </row>
    <row r="8" spans="1:17" x14ac:dyDescent="0.2">
      <c r="A8" s="11"/>
      <c r="B8" s="36"/>
      <c r="C8" s="36"/>
      <c r="D8" s="37"/>
      <c r="E8" s="14"/>
      <c r="F8" s="39"/>
      <c r="G8" s="40"/>
      <c r="H8" s="41">
        <f t="shared" ref="H8:H16" si="0">(F8*D8)+(0.5*(G8*D8))</f>
        <v>0</v>
      </c>
      <c r="I8" s="49"/>
      <c r="J8" s="17"/>
      <c r="K8" s="54"/>
      <c r="L8" s="46"/>
      <c r="M8" s="46"/>
      <c r="N8" s="46"/>
      <c r="O8" s="46"/>
      <c r="P8" s="46"/>
      <c r="Q8" s="46"/>
    </row>
    <row r="9" spans="1:17" x14ac:dyDescent="0.2">
      <c r="A9" s="11"/>
      <c r="B9" s="36"/>
      <c r="C9" s="36"/>
      <c r="D9" s="37"/>
      <c r="E9" s="14"/>
      <c r="F9" s="39"/>
      <c r="G9" s="40"/>
      <c r="H9" s="41">
        <f t="shared" si="0"/>
        <v>0</v>
      </c>
      <c r="I9" s="49"/>
      <c r="J9" s="17"/>
      <c r="K9" s="55"/>
    </row>
    <row r="10" spans="1:17" x14ac:dyDescent="0.2">
      <c r="A10" s="11"/>
      <c r="B10" s="36"/>
      <c r="C10" s="36"/>
      <c r="D10" s="37"/>
      <c r="E10" s="14"/>
      <c r="F10" s="39"/>
      <c r="G10" s="40"/>
      <c r="H10" s="41">
        <f t="shared" si="0"/>
        <v>0</v>
      </c>
      <c r="I10" s="49"/>
      <c r="J10" s="17"/>
      <c r="K10" s="55"/>
    </row>
    <row r="11" spans="1:17" x14ac:dyDescent="0.2">
      <c r="A11" s="11"/>
      <c r="B11" s="36"/>
      <c r="C11" s="36"/>
      <c r="D11" s="37"/>
      <c r="E11" s="14"/>
      <c r="F11" s="39"/>
      <c r="G11" s="40"/>
      <c r="H11" s="41">
        <f t="shared" si="0"/>
        <v>0</v>
      </c>
      <c r="I11" s="49"/>
      <c r="J11" s="17"/>
      <c r="K11" s="55"/>
    </row>
    <row r="12" spans="1:17" x14ac:dyDescent="0.2">
      <c r="A12" s="11"/>
      <c r="B12" s="36"/>
      <c r="C12" s="36"/>
      <c r="D12" s="37"/>
      <c r="E12" s="14"/>
      <c r="F12" s="39"/>
      <c r="G12" s="40"/>
      <c r="H12" s="41">
        <f t="shared" si="0"/>
        <v>0</v>
      </c>
      <c r="I12" s="49"/>
      <c r="J12" s="17"/>
      <c r="K12" s="55"/>
    </row>
    <row r="13" spans="1:17" x14ac:dyDescent="0.2">
      <c r="A13" s="11"/>
      <c r="B13" s="38"/>
      <c r="C13" s="38"/>
      <c r="D13" s="37"/>
      <c r="E13" s="14"/>
      <c r="F13" s="39"/>
      <c r="G13" s="40"/>
      <c r="H13" s="41">
        <f t="shared" si="0"/>
        <v>0</v>
      </c>
      <c r="I13" s="49"/>
      <c r="J13" s="17"/>
      <c r="K13" s="55"/>
    </row>
    <row r="14" spans="1:17" x14ac:dyDescent="0.2">
      <c r="A14" s="11"/>
      <c r="B14" s="38"/>
      <c r="C14" s="38"/>
      <c r="D14" s="37"/>
      <c r="E14" s="14"/>
      <c r="F14" s="39"/>
      <c r="G14" s="40"/>
      <c r="H14" s="41">
        <f t="shared" si="0"/>
        <v>0</v>
      </c>
      <c r="I14" s="49"/>
      <c r="J14" s="17"/>
      <c r="K14" s="52"/>
    </row>
    <row r="15" spans="1:17" x14ac:dyDescent="0.2">
      <c r="A15" s="11"/>
      <c r="B15" s="38"/>
      <c r="C15" s="38"/>
      <c r="D15" s="37"/>
      <c r="E15" s="14"/>
      <c r="F15" s="39"/>
      <c r="G15" s="40"/>
      <c r="H15" s="41">
        <f t="shared" si="0"/>
        <v>0</v>
      </c>
      <c r="I15" s="49"/>
      <c r="J15" s="17"/>
      <c r="K15" s="55"/>
    </row>
    <row r="16" spans="1:17" x14ac:dyDescent="0.2">
      <c r="A16" s="11"/>
      <c r="B16" s="38"/>
      <c r="C16" s="38"/>
      <c r="D16" s="37"/>
      <c r="E16" s="14"/>
      <c r="F16" s="39"/>
      <c r="G16" s="40"/>
      <c r="H16" s="41">
        <f t="shared" si="0"/>
        <v>0</v>
      </c>
      <c r="I16" s="49"/>
      <c r="J16" s="17"/>
      <c r="K16" s="55"/>
    </row>
    <row r="17" spans="1:11" ht="19.5" customHeight="1" thickBot="1" x14ac:dyDescent="0.3">
      <c r="A17" s="18"/>
      <c r="B17" s="86" t="s">
        <v>8</v>
      </c>
      <c r="C17" s="86"/>
      <c r="D17" s="19">
        <f>SUM(D7:D16)</f>
        <v>110000</v>
      </c>
      <c r="E17" s="20"/>
      <c r="F17" s="20"/>
      <c r="G17" s="21" t="s">
        <v>21</v>
      </c>
      <c r="H17" s="21">
        <f>SUM(H7:H16)</f>
        <v>59400</v>
      </c>
      <c r="I17" s="22"/>
      <c r="J17" s="23"/>
      <c r="K17" s="51" t="s">
        <v>27</v>
      </c>
    </row>
    <row r="18" spans="1:11" ht="19.5" customHeight="1" x14ac:dyDescent="0.25">
      <c r="A18" s="18"/>
      <c r="B18" s="58"/>
      <c r="C18" s="58"/>
      <c r="D18" s="21"/>
      <c r="E18" s="20"/>
      <c r="F18" s="20"/>
      <c r="G18" s="21"/>
      <c r="H18" s="21"/>
      <c r="I18" s="59"/>
      <c r="J18" s="23"/>
      <c r="K18" s="55"/>
    </row>
    <row r="19" spans="1:11" ht="30" customHeight="1" thickBot="1" x14ac:dyDescent="0.3">
      <c r="A19" s="18"/>
      <c r="B19" s="60" t="s">
        <v>15</v>
      </c>
      <c r="C19" s="61" t="s">
        <v>16</v>
      </c>
      <c r="D19" s="62" t="s">
        <v>17</v>
      </c>
      <c r="E19" s="20"/>
      <c r="F19" s="32"/>
      <c r="G19" s="65"/>
      <c r="H19" s="62" t="s">
        <v>18</v>
      </c>
      <c r="I19" s="66" t="s">
        <v>19</v>
      </c>
      <c r="J19" s="23"/>
      <c r="K19" s="55"/>
    </row>
    <row r="20" spans="1:11" ht="19.5" customHeight="1" x14ac:dyDescent="0.25">
      <c r="A20" s="18"/>
      <c r="B20" s="58"/>
      <c r="C20" s="58"/>
      <c r="D20" s="21"/>
      <c r="E20" s="20"/>
      <c r="F20" s="20"/>
      <c r="G20" s="21"/>
      <c r="H20" s="21"/>
      <c r="I20" s="59"/>
      <c r="J20" s="23"/>
      <c r="K20" s="55"/>
    </row>
    <row r="21" spans="1:11" ht="19.5" customHeight="1" x14ac:dyDescent="0.25">
      <c r="A21" s="18"/>
      <c r="B21" s="70" t="s">
        <v>32</v>
      </c>
      <c r="C21" s="69">
        <v>15000</v>
      </c>
      <c r="D21" s="67">
        <v>35000</v>
      </c>
      <c r="E21" s="20"/>
      <c r="F21" s="20"/>
      <c r="G21" s="21"/>
      <c r="H21" s="67">
        <f>MAX(C21,D21)</f>
        <v>35000</v>
      </c>
      <c r="I21" s="71" t="s">
        <v>33</v>
      </c>
      <c r="J21" s="23"/>
      <c r="K21" s="51" t="s">
        <v>24</v>
      </c>
    </row>
    <row r="22" spans="1:11" ht="19.5" customHeight="1" x14ac:dyDescent="0.25">
      <c r="A22" s="18"/>
      <c r="B22" s="63"/>
      <c r="C22" s="63"/>
      <c r="D22" s="64"/>
      <c r="E22" s="20"/>
      <c r="F22" s="20"/>
      <c r="G22" s="21"/>
      <c r="H22" s="67">
        <f t="shared" ref="H22:H27" si="1">MAX(C22,D22)</f>
        <v>0</v>
      </c>
      <c r="I22" s="68"/>
      <c r="J22" s="23"/>
      <c r="K22" s="51" t="s">
        <v>25</v>
      </c>
    </row>
    <row r="23" spans="1:11" ht="19.5" customHeight="1" x14ac:dyDescent="0.25">
      <c r="A23" s="18"/>
      <c r="B23" s="63"/>
      <c r="C23" s="63"/>
      <c r="D23" s="64"/>
      <c r="E23" s="20"/>
      <c r="F23" s="20"/>
      <c r="G23" s="21"/>
      <c r="H23" s="67">
        <f t="shared" si="1"/>
        <v>0</v>
      </c>
      <c r="I23" s="68"/>
      <c r="J23" s="23"/>
      <c r="K23" s="51" t="s">
        <v>26</v>
      </c>
    </row>
    <row r="24" spans="1:11" ht="19.5" customHeight="1" x14ac:dyDescent="0.25">
      <c r="A24" s="18"/>
      <c r="B24" s="63"/>
      <c r="C24" s="63"/>
      <c r="D24" s="64"/>
      <c r="E24" s="20"/>
      <c r="F24" s="20"/>
      <c r="G24" s="21"/>
      <c r="H24" s="67">
        <f t="shared" si="1"/>
        <v>0</v>
      </c>
      <c r="I24" s="68"/>
      <c r="J24" s="23"/>
      <c r="K24" s="55"/>
    </row>
    <row r="25" spans="1:11" ht="19.5" customHeight="1" x14ac:dyDescent="0.25">
      <c r="A25" s="18"/>
      <c r="B25" s="63"/>
      <c r="C25" s="63"/>
      <c r="D25" s="64"/>
      <c r="E25" s="20"/>
      <c r="F25" s="20"/>
      <c r="G25" s="21"/>
      <c r="H25" s="67">
        <f t="shared" si="1"/>
        <v>0</v>
      </c>
      <c r="I25" s="68"/>
      <c r="J25" s="23"/>
      <c r="K25" s="55"/>
    </row>
    <row r="26" spans="1:11" ht="19.5" customHeight="1" x14ac:dyDescent="0.25">
      <c r="A26" s="18"/>
      <c r="B26" s="63"/>
      <c r="C26" s="63"/>
      <c r="D26" s="64"/>
      <c r="E26" s="20"/>
      <c r="F26" s="20"/>
      <c r="G26" s="21"/>
      <c r="H26" s="67">
        <f t="shared" si="1"/>
        <v>0</v>
      </c>
      <c r="I26" s="68"/>
      <c r="J26" s="23"/>
      <c r="K26" s="55"/>
    </row>
    <row r="27" spans="1:11" ht="19.5" customHeight="1" x14ac:dyDescent="0.25">
      <c r="A27" s="18"/>
      <c r="B27" s="63"/>
      <c r="C27" s="63"/>
      <c r="D27" s="64"/>
      <c r="E27" s="20"/>
      <c r="F27" s="20"/>
      <c r="G27" s="21"/>
      <c r="H27" s="67">
        <f t="shared" si="1"/>
        <v>0</v>
      </c>
      <c r="I27" s="68"/>
      <c r="J27" s="23"/>
      <c r="K27" s="55"/>
    </row>
    <row r="28" spans="1:11" ht="19.5" customHeight="1" x14ac:dyDescent="0.25">
      <c r="A28" s="18"/>
      <c r="B28" s="58"/>
      <c r="C28" s="58"/>
      <c r="D28" s="21"/>
      <c r="E28" s="20"/>
      <c r="F28" s="20"/>
      <c r="G28" s="21" t="s">
        <v>21</v>
      </c>
      <c r="H28" s="21">
        <f>SUM(H21:H27)</f>
        <v>35000</v>
      </c>
      <c r="I28" s="59"/>
      <c r="J28" s="23"/>
      <c r="K28" s="51" t="s">
        <v>28</v>
      </c>
    </row>
    <row r="29" spans="1:11" ht="19.5" customHeight="1" thickBot="1" x14ac:dyDescent="0.3">
      <c r="A29" s="18"/>
      <c r="B29" s="58"/>
      <c r="C29" s="58"/>
      <c r="D29" s="21"/>
      <c r="E29" s="20"/>
      <c r="F29" s="20"/>
      <c r="G29" s="21"/>
      <c r="H29" s="21"/>
      <c r="I29" s="59"/>
      <c r="J29" s="23"/>
      <c r="K29" s="55"/>
    </row>
    <row r="30" spans="1:11" ht="15" x14ac:dyDescent="0.2">
      <c r="A30" s="11"/>
      <c r="B30" s="24"/>
      <c r="C30" s="24"/>
      <c r="D30" s="25"/>
      <c r="E30" s="14"/>
      <c r="F30" s="26"/>
      <c r="G30" s="26"/>
      <c r="H30" s="26"/>
      <c r="I30" s="27"/>
      <c r="J30" s="28"/>
      <c r="K30" s="55"/>
    </row>
    <row r="31" spans="1:11" ht="19.5" customHeight="1" x14ac:dyDescent="0.25">
      <c r="A31" s="11"/>
      <c r="B31" s="74" t="s">
        <v>20</v>
      </c>
      <c r="C31" s="90"/>
      <c r="D31" s="91"/>
      <c r="E31" s="14"/>
      <c r="F31" s="14"/>
      <c r="G31" s="87">
        <f>H17+H28</f>
        <v>94400</v>
      </c>
      <c r="H31" s="88"/>
      <c r="I31" s="89"/>
      <c r="J31" s="28"/>
      <c r="K31" s="55"/>
    </row>
    <row r="32" spans="1:11" ht="29.25" customHeight="1" x14ac:dyDescent="0.2">
      <c r="A32" s="11"/>
      <c r="B32" s="74" t="s">
        <v>13</v>
      </c>
      <c r="C32" s="75"/>
      <c r="D32" s="76"/>
      <c r="E32" s="77" t="str">
        <f>IF(G32&gt;=10%, "Complies", "Does Not Comply")</f>
        <v>Complies</v>
      </c>
      <c r="F32" s="78"/>
      <c r="G32" s="79">
        <f>IF(G31&lt;D3,G31/D3,1)</f>
        <v>0.20977777777777779</v>
      </c>
      <c r="H32" s="80"/>
      <c r="I32" s="81"/>
      <c r="J32" s="28"/>
      <c r="K32" s="51" t="s">
        <v>29</v>
      </c>
    </row>
    <row r="33" spans="1:11" ht="15.75" thickBot="1" x14ac:dyDescent="0.3">
      <c r="A33" s="29"/>
      <c r="B33" s="30"/>
      <c r="C33" s="30"/>
      <c r="D33" s="31"/>
      <c r="E33" s="32"/>
      <c r="F33" s="32"/>
      <c r="G33" s="32"/>
      <c r="H33" s="32"/>
      <c r="I33" s="33"/>
      <c r="J33" s="34"/>
    </row>
    <row r="34" spans="1:11" x14ac:dyDescent="0.2">
      <c r="J34" s="35"/>
      <c r="K34" s="53"/>
    </row>
  </sheetData>
  <sheetProtection formatCells="0" formatColumns="0" formatRows="0" insertRows="0" deleteRows="0"/>
  <mergeCells count="9">
    <mergeCell ref="K4:K5"/>
    <mergeCell ref="B32:D32"/>
    <mergeCell ref="E32:F32"/>
    <mergeCell ref="G32:I32"/>
    <mergeCell ref="B2:C2"/>
    <mergeCell ref="B3:C3"/>
    <mergeCell ref="B17:C17"/>
    <mergeCell ref="G31:I31"/>
    <mergeCell ref="B31:D31"/>
  </mergeCells>
  <phoneticPr fontId="0" type="noConversion"/>
  <pageMargins left="0.25" right="0.25" top="0.75" bottom="0.75" header="0.3" footer="0.3"/>
  <pageSetup scale="84" orientation="landscape" horizontalDpi="4294967293" verticalDpi="4294967293" r:id="rId1"/>
  <headerFooter>
    <oddHeader>&amp;C&amp;A</oddHeader>
    <oddFooter>&amp;LUser’s Manual for ANSI/ASHRAE/USGBC/IES Standard 189.1-2014&amp;R&amp;P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9.4.1.1 Recycled Content</vt:lpstr>
      <vt:lpstr>'9.4.1.1 Recycled Content'!Print_Area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De Carlo</dc:creator>
  <cp:lastModifiedBy>Dave Walls</cp:lastModifiedBy>
  <cp:lastPrinted>2015-07-20T22:18:51Z</cp:lastPrinted>
  <dcterms:created xsi:type="dcterms:W3CDTF">2010-03-18T23:39:22Z</dcterms:created>
  <dcterms:modified xsi:type="dcterms:W3CDTF">2020-05-20T21:04:07Z</dcterms:modified>
</cp:coreProperties>
</file>